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255" windowWidth="15195" windowHeight="8700"/>
  </bookViews>
  <sheets>
    <sheet name="Sheet1" sheetId="1" r:id="rId1"/>
  </sheets>
  <definedNames>
    <definedName name="_xlnm.Print_Area" localSheetId="0">Sheet1!$A$1:$I$26</definedName>
  </definedNames>
  <calcPr calcId="152511"/>
</workbook>
</file>

<file path=xl/calcChain.xml><?xml version="1.0" encoding="utf-8"?>
<calcChain xmlns="http://schemas.openxmlformats.org/spreadsheetml/2006/main">
  <c r="D26" i="1" l="1"/>
  <c r="G20" i="1" l="1"/>
  <c r="G4" i="1" l="1"/>
  <c r="F26" i="1" l="1"/>
  <c r="E24" i="1"/>
  <c r="G24" i="1" s="1"/>
  <c r="G18" i="1"/>
  <c r="E22" i="1"/>
  <c r="G22" i="1" s="1"/>
  <c r="G6" i="1" l="1"/>
  <c r="G12" i="1" l="1"/>
  <c r="G16" i="1"/>
  <c r="G8" i="1"/>
  <c r="H4" i="1"/>
  <c r="H6" i="1" s="1"/>
  <c r="H8" i="1" l="1"/>
  <c r="E26" i="1"/>
  <c r="H27" i="1" s="1"/>
  <c r="H10" i="1" l="1"/>
  <c r="H12" i="1" s="1"/>
  <c r="H14" i="1" s="1"/>
  <c r="H16" i="1" s="1"/>
  <c r="H18" i="1" s="1"/>
  <c r="H20" i="1" l="1"/>
  <c r="H22" i="1" s="1"/>
  <c r="H24" i="1" s="1"/>
  <c r="H26" i="1" s="1"/>
</calcChain>
</file>

<file path=xl/sharedStrings.xml><?xml version="1.0" encoding="utf-8"?>
<sst xmlns="http://schemas.openxmlformats.org/spreadsheetml/2006/main" count="41" uniqueCount="37">
  <si>
    <t>Race</t>
  </si>
  <si>
    <t>Receipt</t>
  </si>
  <si>
    <t>Cost</t>
  </si>
  <si>
    <t>Remarks</t>
  </si>
  <si>
    <t>Coach size</t>
  </si>
  <si>
    <t>Profit / -loss</t>
  </si>
  <si>
    <t>Charge pp</t>
  </si>
  <si>
    <t>Totals</t>
  </si>
  <si>
    <t>Running profit /    - loss</t>
  </si>
  <si>
    <t>No. travelling</t>
  </si>
  <si>
    <t xml:space="preserve">Gillingham's 33 </t>
  </si>
  <si>
    <t>Gillingham's 33</t>
  </si>
  <si>
    <t>Gillingham's 49 with toilet</t>
  </si>
  <si>
    <t>Gillingham's 57</t>
  </si>
  <si>
    <t>Coastal Run                                   Sun 19th July  10.30</t>
  </si>
  <si>
    <t>Blaydon                                              Tue 9th June 7.15</t>
  </si>
  <si>
    <t>Annual club subsidy</t>
  </si>
  <si>
    <t xml:space="preserve">Great North Run             Sun 13th Sept  10.30  </t>
  </si>
  <si>
    <t>Elvet Striders - coach finances 2015/16</t>
  </si>
  <si>
    <t>Loss carried from 2014/15</t>
  </si>
  <si>
    <t>Profit / loss from 2015/16 carried forward to 2016/17</t>
  </si>
  <si>
    <t>Brampton - Carlisle                                     Sun 15th Nov 11.30</t>
  </si>
  <si>
    <t>Darlington 10K                 Sun 9th Aug 10.00</t>
  </si>
  <si>
    <t>Pier to Pier                          Sun 17th May '15 10.00</t>
  </si>
  <si>
    <r>
      <t>49 with WC @ £210.  Fares</t>
    </r>
    <r>
      <rPr>
        <sz val="12"/>
        <rFont val="Arial"/>
        <family val="2"/>
      </rPr>
      <t xml:space="preserve"> =</t>
    </r>
    <r>
      <rPr>
        <sz val="10"/>
        <rFont val="Arial"/>
        <family val="2"/>
      </rPr>
      <t xml:space="preserve"> 29 x £6 + 1 x £3 + 1 free + £4 donations.</t>
    </r>
  </si>
  <si>
    <t>49 with wc £210, 70 (no WC) £270. Profit = 60 + 4 donations = £64</t>
  </si>
  <si>
    <t>Bus £190 - not viable this year - 2 years running therefore delete 16/17.</t>
  </si>
  <si>
    <t xml:space="preserve"> £0 parking. Includes 2x Tyne Tunnel. Parking could be £15 next year.</t>
  </si>
  <si>
    <t>York Brass Monkey       Sun 17th Jan '16 10.00</t>
  </si>
  <si>
    <t xml:space="preserve">Inc Tyne tunnel tolls.   49 with WC £330. </t>
  </si>
  <si>
    <t>Gillingham's 70</t>
  </si>
  <si>
    <t xml:space="preserve">57 seater £230. No food laid on this year. </t>
  </si>
  <si>
    <t xml:space="preserve">Druridge Bay HL                 Sat 28th Nov 13.00                 </t>
  </si>
  <si>
    <t>33 @ £280. Income includes £7 donation from Jan Ellis</t>
  </si>
  <si>
    <t>Inc 2 x Tyne Tunnel. Takings minus £10 (Steve overpay B2C + one half fare)</t>
  </si>
  <si>
    <t xml:space="preserve">Alnwick H League          Sat 5th March 13.15 </t>
  </si>
  <si>
    <t>49 with WC = £400. 33 @ £340 (reduced to £310 by Gillingham's)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</si>
</sst>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0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7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" fontId="8" fillId="0" borderId="0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8" fillId="0" borderId="0" xfId="0" applyFont="1" applyBorder="1"/>
    <xf numFmtId="3" fontId="8" fillId="0" borderId="12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2" fontId="4" fillId="0" borderId="9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2" fontId="8" fillId="0" borderId="0" xfId="0" applyNumberFormat="1" applyFont="1" applyAlignment="1">
      <alignment horizontal="center"/>
    </xf>
    <xf numFmtId="0" fontId="4" fillId="0" borderId="7" xfId="1" applyFont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zoomScaleNormal="100" workbookViewId="0">
      <selection activeCell="F28" sqref="F28"/>
    </sheetView>
  </sheetViews>
  <sheetFormatPr defaultRowHeight="12.75" x14ac:dyDescent="0.2"/>
  <cols>
    <col min="1" max="1" width="24.7109375" style="3" customWidth="1"/>
    <col min="2" max="2" width="15.140625" style="3" customWidth="1"/>
    <col min="3" max="3" width="11.28515625" style="1" customWidth="1"/>
    <col min="4" max="4" width="11" style="1" customWidth="1"/>
    <col min="5" max="5" width="10.140625" style="1" customWidth="1"/>
    <col min="6" max="6" width="9.140625" style="1" customWidth="1"/>
    <col min="7" max="7" width="8" style="1" customWidth="1"/>
    <col min="8" max="8" width="15.42578125" style="1" customWidth="1"/>
    <col min="9" max="9" width="64.42578125" style="4" customWidth="1"/>
  </cols>
  <sheetData>
    <row r="1" spans="1:9" ht="25.5" customHeight="1" thickBot="1" x14ac:dyDescent="0.25">
      <c r="A1" s="62" t="s">
        <v>18</v>
      </c>
      <c r="B1" s="63"/>
      <c r="C1" s="63"/>
      <c r="D1" s="63"/>
      <c r="E1" s="63"/>
      <c r="F1" s="63"/>
      <c r="G1" s="63"/>
      <c r="H1" s="63"/>
      <c r="I1" s="64"/>
    </row>
    <row r="2" spans="1:9" s="2" customFormat="1" ht="26.25" thickBot="1" x14ac:dyDescent="0.25">
      <c r="A2" s="6" t="s">
        <v>0</v>
      </c>
      <c r="B2" s="10" t="s">
        <v>4</v>
      </c>
      <c r="C2" s="7" t="s">
        <v>6</v>
      </c>
      <c r="D2" s="8" t="s">
        <v>9</v>
      </c>
      <c r="E2" s="7" t="s">
        <v>1</v>
      </c>
      <c r="F2" s="8" t="s">
        <v>2</v>
      </c>
      <c r="G2" s="7" t="s">
        <v>5</v>
      </c>
      <c r="H2" s="11" t="s">
        <v>8</v>
      </c>
      <c r="I2" s="9" t="s">
        <v>3</v>
      </c>
    </row>
    <row r="3" spans="1:9" s="2" customFormat="1" ht="18" customHeight="1" x14ac:dyDescent="0.2">
      <c r="A3" s="13"/>
      <c r="B3" s="29"/>
      <c r="C3" s="28"/>
      <c r="D3" s="28"/>
      <c r="E3" s="29"/>
      <c r="F3" s="16"/>
      <c r="G3" s="15"/>
      <c r="H3" s="17"/>
      <c r="I3" s="18"/>
    </row>
    <row r="4" spans="1:9" s="2" customFormat="1" ht="15.75" x14ac:dyDescent="0.2">
      <c r="A4" s="19" t="s">
        <v>19</v>
      </c>
      <c r="B4" s="14"/>
      <c r="C4" s="15"/>
      <c r="D4" s="16"/>
      <c r="E4" s="43">
        <v>-161.19999999999999</v>
      </c>
      <c r="F4" s="42"/>
      <c r="G4" s="34">
        <f>E4</f>
        <v>-161.19999999999999</v>
      </c>
      <c r="H4" s="43">
        <f>G4</f>
        <v>-161.19999999999999</v>
      </c>
      <c r="I4" s="20"/>
    </row>
    <row r="5" spans="1:9" s="2" customFormat="1" ht="15.75" x14ac:dyDescent="0.2">
      <c r="A5" s="19"/>
      <c r="B5" s="14"/>
      <c r="C5" s="15"/>
      <c r="D5" s="16"/>
      <c r="E5" s="43"/>
      <c r="F5" s="42"/>
      <c r="G5" s="34"/>
      <c r="H5" s="43"/>
      <c r="I5" s="20"/>
    </row>
    <row r="6" spans="1:9" s="2" customFormat="1" ht="15.75" x14ac:dyDescent="0.2">
      <c r="A6" s="19" t="s">
        <v>16</v>
      </c>
      <c r="B6" s="14"/>
      <c r="C6" s="15"/>
      <c r="D6" s="16"/>
      <c r="E6" s="43">
        <v>100</v>
      </c>
      <c r="F6" s="42"/>
      <c r="G6" s="34">
        <f t="shared" ref="G6" si="0">E6</f>
        <v>100</v>
      </c>
      <c r="H6" s="47">
        <f>H4+G6</f>
        <v>-61.199999999999989</v>
      </c>
      <c r="I6" s="20"/>
    </row>
    <row r="7" spans="1:9" s="2" customFormat="1" ht="15.75" x14ac:dyDescent="0.2">
      <c r="A7" s="19"/>
      <c r="B7" s="14"/>
      <c r="C7" s="15"/>
      <c r="D7" s="16"/>
      <c r="E7" s="43"/>
      <c r="F7" s="42"/>
      <c r="G7" s="34"/>
      <c r="H7" s="47"/>
      <c r="I7" s="20"/>
    </row>
    <row r="8" spans="1:9" ht="26.25" customHeight="1" x14ac:dyDescent="0.2">
      <c r="A8" s="46" t="s">
        <v>23</v>
      </c>
      <c r="B8" s="55" t="s">
        <v>11</v>
      </c>
      <c r="C8" s="56">
        <v>6</v>
      </c>
      <c r="D8" s="60">
        <v>32</v>
      </c>
      <c r="E8" s="34">
        <v>181</v>
      </c>
      <c r="F8" s="34">
        <v>180</v>
      </c>
      <c r="G8" s="34">
        <f>E8-F8</f>
        <v>1</v>
      </c>
      <c r="H8" s="47">
        <f t="shared" ref="H8:H24" si="1">H6+G8</f>
        <v>-60.199999999999989</v>
      </c>
      <c r="I8" s="51" t="s">
        <v>24</v>
      </c>
    </row>
    <row r="9" spans="1:9" ht="12" customHeight="1" x14ac:dyDescent="0.2">
      <c r="A9" s="21"/>
      <c r="B9" s="30"/>
      <c r="C9" s="23"/>
      <c r="D9" s="24"/>
      <c r="E9" s="31"/>
      <c r="F9" s="44"/>
      <c r="G9" s="31"/>
      <c r="H9" s="49"/>
      <c r="I9" s="53"/>
    </row>
    <row r="10" spans="1:9" ht="26.25" customHeight="1" x14ac:dyDescent="0.2">
      <c r="A10" s="46" t="s">
        <v>15</v>
      </c>
      <c r="B10" s="55" t="s">
        <v>13</v>
      </c>
      <c r="C10" s="56">
        <v>5</v>
      </c>
      <c r="D10" s="57">
        <v>56</v>
      </c>
      <c r="E10" s="34">
        <v>284</v>
      </c>
      <c r="F10" s="48">
        <v>220</v>
      </c>
      <c r="G10" s="34">
        <v>64</v>
      </c>
      <c r="H10" s="47">
        <f t="shared" si="1"/>
        <v>3.8000000000000114</v>
      </c>
      <c r="I10" s="20" t="s">
        <v>25</v>
      </c>
    </row>
    <row r="11" spans="1:9" ht="12" customHeight="1" x14ac:dyDescent="0.2">
      <c r="A11" s="21"/>
      <c r="B11" s="22"/>
      <c r="C11" s="23"/>
      <c r="D11" s="25"/>
      <c r="E11" s="31"/>
      <c r="F11" s="44"/>
      <c r="G11" s="31"/>
      <c r="H11" s="49"/>
      <c r="I11" s="54"/>
    </row>
    <row r="12" spans="1:9" ht="26.25" customHeight="1" x14ac:dyDescent="0.2">
      <c r="A12" s="46" t="s">
        <v>14</v>
      </c>
      <c r="B12" s="55" t="s">
        <v>12</v>
      </c>
      <c r="C12" s="56">
        <v>9</v>
      </c>
      <c r="D12" s="57">
        <v>49</v>
      </c>
      <c r="E12" s="34">
        <v>432</v>
      </c>
      <c r="F12" s="48">
        <v>340</v>
      </c>
      <c r="G12" s="34">
        <f>E12-F12</f>
        <v>92</v>
      </c>
      <c r="H12" s="47">
        <f t="shared" si="1"/>
        <v>95.800000000000011</v>
      </c>
      <c r="I12" s="20" t="s">
        <v>27</v>
      </c>
    </row>
    <row r="13" spans="1:9" ht="12" customHeight="1" x14ac:dyDescent="0.2">
      <c r="A13" s="21"/>
      <c r="B13" s="22"/>
      <c r="C13" s="23"/>
      <c r="D13" s="24"/>
      <c r="E13" s="31"/>
      <c r="F13" s="44"/>
      <c r="G13" s="31"/>
      <c r="H13" s="49"/>
      <c r="I13" s="54"/>
    </row>
    <row r="14" spans="1:9" ht="26.25" customHeight="1" x14ac:dyDescent="0.2">
      <c r="A14" s="21" t="s">
        <v>22</v>
      </c>
      <c r="B14" s="22" t="s">
        <v>11</v>
      </c>
      <c r="C14" s="23">
        <v>5</v>
      </c>
      <c r="D14" s="24">
        <v>16</v>
      </c>
      <c r="E14" s="31">
        <v>0</v>
      </c>
      <c r="F14" s="44">
        <v>0</v>
      </c>
      <c r="G14" s="31">
        <v>0</v>
      </c>
      <c r="H14" s="49">
        <f t="shared" si="1"/>
        <v>95.800000000000011</v>
      </c>
      <c r="I14" s="58" t="s">
        <v>26</v>
      </c>
    </row>
    <row r="15" spans="1:9" ht="12" customHeight="1" x14ac:dyDescent="0.2">
      <c r="A15" s="21"/>
      <c r="B15" s="22"/>
      <c r="C15" s="23"/>
      <c r="D15" s="24"/>
      <c r="E15" s="31"/>
      <c r="F15" s="44"/>
      <c r="G15" s="31"/>
      <c r="H15" s="49"/>
      <c r="I15" s="52"/>
    </row>
    <row r="16" spans="1:9" s="26" customFormat="1" ht="26.25" customHeight="1" x14ac:dyDescent="0.2">
      <c r="A16" s="5" t="s">
        <v>17</v>
      </c>
      <c r="B16" s="55" t="s">
        <v>30</v>
      </c>
      <c r="C16" s="56">
        <v>6</v>
      </c>
      <c r="D16" s="61">
        <v>68</v>
      </c>
      <c r="E16" s="34">
        <v>427.6</v>
      </c>
      <c r="F16" s="48">
        <v>280</v>
      </c>
      <c r="G16" s="34">
        <f>E16-F16</f>
        <v>147.60000000000002</v>
      </c>
      <c r="H16" s="47">
        <f t="shared" si="1"/>
        <v>243.40000000000003</v>
      </c>
      <c r="I16" s="32" t="s">
        <v>31</v>
      </c>
    </row>
    <row r="17" spans="1:9" s="26" customFormat="1" ht="12" customHeight="1" x14ac:dyDescent="0.2">
      <c r="A17" s="5"/>
      <c r="B17" s="30"/>
      <c r="C17" s="23"/>
      <c r="D17" s="33"/>
      <c r="E17" s="31"/>
      <c r="F17" s="48"/>
      <c r="G17" s="31"/>
      <c r="H17" s="49"/>
      <c r="I17" s="27"/>
    </row>
    <row r="18" spans="1:9" s="26" customFormat="1" ht="26.25" customHeight="1" x14ac:dyDescent="0.2">
      <c r="A18" s="5" t="s">
        <v>21</v>
      </c>
      <c r="B18" s="59" t="s">
        <v>12</v>
      </c>
      <c r="C18" s="56">
        <v>7</v>
      </c>
      <c r="D18" s="61">
        <v>35</v>
      </c>
      <c r="E18" s="34">
        <v>245</v>
      </c>
      <c r="F18" s="48">
        <v>340</v>
      </c>
      <c r="G18" s="34">
        <f t="shared" ref="G18:G24" si="2">E18-F18</f>
        <v>-95</v>
      </c>
      <c r="H18" s="47">
        <f t="shared" si="1"/>
        <v>148.40000000000003</v>
      </c>
      <c r="I18" s="32" t="s">
        <v>33</v>
      </c>
    </row>
    <row r="19" spans="1:9" s="26" customFormat="1" ht="12" customHeight="1" x14ac:dyDescent="0.2">
      <c r="A19" s="5"/>
      <c r="B19" s="30"/>
      <c r="C19" s="23"/>
      <c r="D19" s="33"/>
      <c r="E19" s="31"/>
      <c r="F19" s="44"/>
      <c r="G19" s="31"/>
      <c r="H19" s="49"/>
      <c r="I19" s="27"/>
    </row>
    <row r="20" spans="1:9" s="26" customFormat="1" ht="26.25" customHeight="1" x14ac:dyDescent="0.2">
      <c r="A20" s="19" t="s">
        <v>32</v>
      </c>
      <c r="B20" s="55" t="s">
        <v>11</v>
      </c>
      <c r="C20" s="56">
        <v>6</v>
      </c>
      <c r="D20" s="33">
        <v>28</v>
      </c>
      <c r="E20" s="31">
        <v>158</v>
      </c>
      <c r="F20" s="48">
        <v>200</v>
      </c>
      <c r="G20" s="31">
        <f t="shared" si="2"/>
        <v>-42</v>
      </c>
      <c r="H20" s="49">
        <f t="shared" si="1"/>
        <v>106.40000000000003</v>
      </c>
      <c r="I20" s="32" t="s">
        <v>34</v>
      </c>
    </row>
    <row r="21" spans="1:9" s="26" customFormat="1" ht="12" customHeight="1" x14ac:dyDescent="0.2">
      <c r="A21" s="5"/>
      <c r="B21" s="30"/>
      <c r="C21" s="23"/>
      <c r="D21" s="33"/>
      <c r="E21" s="31"/>
      <c r="F21" s="44"/>
      <c r="G21" s="31"/>
      <c r="H21" s="49"/>
      <c r="I21" s="27"/>
    </row>
    <row r="22" spans="1:9" s="26" customFormat="1" ht="26.25" customHeight="1" x14ac:dyDescent="0.2">
      <c r="A22" s="5" t="s">
        <v>28</v>
      </c>
      <c r="B22" s="59" t="s">
        <v>10</v>
      </c>
      <c r="C22" s="56">
        <v>10</v>
      </c>
      <c r="D22" s="33">
        <v>18</v>
      </c>
      <c r="E22" s="31">
        <f t="shared" ref="E22:E24" si="3">C22*D22</f>
        <v>180</v>
      </c>
      <c r="F22" s="48">
        <v>310</v>
      </c>
      <c r="G22" s="31">
        <f t="shared" si="2"/>
        <v>-130</v>
      </c>
      <c r="H22" s="49">
        <f t="shared" si="1"/>
        <v>-23.599999999999966</v>
      </c>
      <c r="I22" s="32" t="s">
        <v>36</v>
      </c>
    </row>
    <row r="23" spans="1:9" s="26" customFormat="1" ht="12" customHeight="1" x14ac:dyDescent="0.2">
      <c r="A23" s="5"/>
      <c r="B23" s="30"/>
      <c r="C23" s="23"/>
      <c r="D23" s="33"/>
      <c r="E23" s="31"/>
      <c r="F23" s="44"/>
      <c r="G23" s="31"/>
      <c r="H23" s="49"/>
      <c r="I23" s="27"/>
    </row>
    <row r="24" spans="1:9" s="26" customFormat="1" ht="26.25" customHeight="1" x14ac:dyDescent="0.2">
      <c r="A24" s="5" t="s">
        <v>35</v>
      </c>
      <c r="B24" s="59" t="s">
        <v>10</v>
      </c>
      <c r="C24" s="23">
        <v>7</v>
      </c>
      <c r="D24" s="33">
        <v>25</v>
      </c>
      <c r="E24" s="31">
        <f t="shared" si="3"/>
        <v>175</v>
      </c>
      <c r="F24" s="48">
        <v>270</v>
      </c>
      <c r="G24" s="31">
        <f t="shared" si="2"/>
        <v>-95</v>
      </c>
      <c r="H24" s="49">
        <f t="shared" si="1"/>
        <v>-118.59999999999997</v>
      </c>
      <c r="I24" s="32" t="s">
        <v>29</v>
      </c>
    </row>
    <row r="25" spans="1:9" s="35" customFormat="1" ht="12" customHeight="1" x14ac:dyDescent="0.2">
      <c r="A25" s="39"/>
      <c r="B25" s="30"/>
      <c r="C25" s="23"/>
      <c r="D25" s="33"/>
      <c r="E25" s="31"/>
      <c r="F25" s="44"/>
      <c r="G25" s="31"/>
      <c r="H25" s="49"/>
      <c r="I25" s="27"/>
    </row>
    <row r="26" spans="1:9" s="12" customFormat="1" ht="18.75" customHeight="1" thickBot="1" x14ac:dyDescent="0.25">
      <c r="A26" s="45" t="s">
        <v>7</v>
      </c>
      <c r="B26" s="41"/>
      <c r="C26" s="40"/>
      <c r="D26" s="36">
        <f>(SUM(D4:D24))-D14</f>
        <v>311</v>
      </c>
      <c r="E26" s="40">
        <f t="shared" ref="E26:F26" si="4" xml:space="preserve"> SUM(E4:E24)</f>
        <v>2021.4</v>
      </c>
      <c r="F26" s="40">
        <f t="shared" si="4"/>
        <v>2140</v>
      </c>
      <c r="G26" s="37"/>
      <c r="H26" s="37">
        <f>H24</f>
        <v>-118.59999999999997</v>
      </c>
      <c r="I26" s="38" t="s">
        <v>20</v>
      </c>
    </row>
    <row r="27" spans="1:9" x14ac:dyDescent="0.2">
      <c r="H27" s="50">
        <f>E26-F26</f>
        <v>-118.59999999999991</v>
      </c>
    </row>
  </sheetData>
  <mergeCells count="1">
    <mergeCell ref="A1:I1"/>
  </mergeCells>
  <phoneticPr fontId="0" type="noConversion"/>
  <printOptions gridLines="1"/>
  <pageMargins left="0.75" right="0.75" top="1" bottom="1" header="0.5" footer="0.5"/>
  <pageSetup paperSize="9" scale="7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Grainger Trust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James</dc:creator>
  <cp:lastModifiedBy>Owner</cp:lastModifiedBy>
  <cp:lastPrinted>2015-03-08T23:00:40Z</cp:lastPrinted>
  <dcterms:created xsi:type="dcterms:W3CDTF">2006-10-25T16:38:37Z</dcterms:created>
  <dcterms:modified xsi:type="dcterms:W3CDTF">2016-01-22T11:06:59Z</dcterms:modified>
</cp:coreProperties>
</file>